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melayahorsten/Desktop/"/>
    </mc:Choice>
  </mc:AlternateContent>
  <xr:revisionPtr revIDLastSave="0" documentId="8_{CD37A0DC-1D98-2741-8497-5122D12266CE}" xr6:coauthVersionLast="47" xr6:coauthVersionMax="47" xr10:uidLastSave="{00000000-0000-0000-0000-000000000000}"/>
  <bookViews>
    <workbookView xWindow="2220" yWindow="460" windowWidth="28800" windowHeight="16420" xr2:uid="{6AE7143B-BCE5-4112-B903-DFC98C39D7E5}"/>
  </bookViews>
  <sheets>
    <sheet name="Sheet1" sheetId="1" r:id="rId1"/>
  </sheets>
  <definedNames>
    <definedName name="_xlnm.Print_Area" localSheetId="0">Sheet1!$A$1:$B$20</definedName>
    <definedName name="Z_357E2A07_8710_6542_B0C7_5A35E13FD0F6_.wvu.PrintArea" localSheetId="0" hidden="1">Sheet1!$A$1:$B$20</definedName>
    <definedName name="Z_41092A29_076A_294F_A27F_57B57F6807EC_.wvu.PrintArea" localSheetId="0" hidden="1">Sheet1!$A$1:$B$20</definedName>
  </definedNames>
  <calcPr calcId="191029"/>
  <customWorkbookViews>
    <customWorkbookView name="Microsoft Office User - Personal View" guid="{41092A29-076A-294F-A27F-57B57F6807EC}" mergeInterval="0" personalView="1" xWindow="111" yWindow="23" windowWidth="1440" windowHeight="821" activeSheetId="1"/>
    <customWorkbookView name="Laura Bickle - Personal View" guid="{357E2A07-8710-6542-B0C7-5A35E13FD0F6}" mergeInterval="0" personalView="1" xWindow="57" yWindow="123" windowWidth="1440" windowHeight="82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B9" i="1" s="1"/>
  <c r="B7" i="1"/>
  <c r="B10" i="1" l="1"/>
  <c r="B11" i="1" s="1"/>
  <c r="B12" i="1" l="1"/>
  <c r="B13" i="1" s="1"/>
  <c r="B14" i="1" s="1"/>
  <c r="B15" i="1" s="1"/>
  <c r="B18" i="1" l="1"/>
  <c r="B16" i="1"/>
  <c r="B17" i="1" s="1"/>
</calcChain>
</file>

<file path=xl/sharedStrings.xml><?xml version="1.0" encoding="utf-8"?>
<sst xmlns="http://schemas.openxmlformats.org/spreadsheetml/2006/main" count="33" uniqueCount="33">
  <si>
    <t>Number of Months to Plan</t>
  </si>
  <si>
    <t>Estimated Number of Hours</t>
  </si>
  <si>
    <t>Average Rate of Pay</t>
  </si>
  <si>
    <t>Total Staffing Costs</t>
  </si>
  <si>
    <t>Total Company Costs (including staff)</t>
  </si>
  <si>
    <t>Owner Share</t>
  </si>
  <si>
    <t>Company Profit Share</t>
  </si>
  <si>
    <t>Total Income to Company</t>
  </si>
  <si>
    <t>Corporate Tax</t>
  </si>
  <si>
    <t>Total Cost to Client</t>
  </si>
  <si>
    <t>HST</t>
  </si>
  <si>
    <t>Grand Total</t>
  </si>
  <si>
    <t>Hourly Rate</t>
  </si>
  <si>
    <t xml:space="preserve">How many hours do you believe the project is going to take. </t>
  </si>
  <si>
    <t>What is the average rate of pay you need to pay yourself and your team to plan the event.</t>
  </si>
  <si>
    <t>This is what it's going to cost you to pay yourself and staff to run the event.</t>
  </si>
  <si>
    <t xml:space="preserve">For this calculation you need to know what it cost you per day to run your company. This is the cost for your insurance, project management system, WSIB, accountant, etc. </t>
  </si>
  <si>
    <t>This is cost to the company to run the event, including your staff to plan the event.</t>
  </si>
  <si>
    <t>This is the payment to the owner(s) of the company that they get to keep. This is currently set at 10% of the cost to the company.</t>
  </si>
  <si>
    <t>This is the total income the company should see on this project.</t>
  </si>
  <si>
    <t>You will be charged tax on every penny of income. Make sure you are being reimbursed for it. This is currently set at 14%. Be sure to speak to your accountant about what this number should be.</t>
  </si>
  <si>
    <t>This is what you should be charging the client.</t>
  </si>
  <si>
    <t>This is what you need to collect in HST. This is based on 13%. Be sure to adjust this if your taxes are different. Remember, this amount is never to be spent. Put it away in a bank account and forget about it until you have to pay it to the government.</t>
  </si>
  <si>
    <t>This will be the grand total your client will be paying, including tax.</t>
  </si>
  <si>
    <t>This is your hourly rate for this project.</t>
  </si>
  <si>
    <t xml:space="preserve">This is the profit the company is going to make from this project. We are in this to make money, not just break even. Every project should have the company making money. This is set at 5% of the cost to the company. </t>
  </si>
  <si>
    <t>Total Days (8hrs/day)</t>
  </si>
  <si>
    <t>Cost to Company 
(for extent of project by number of days)</t>
  </si>
  <si>
    <t>EXPLANATION</t>
  </si>
  <si>
    <r>
      <t xml:space="preserve">A special thank you to Julia O'Grady, ITM Events, for sharing this worksheet with </t>
    </r>
    <r>
      <rPr>
        <i/>
        <sz val="10"/>
        <color theme="1"/>
        <rFont val="Calibri"/>
        <family val="2"/>
        <scheme val="minor"/>
      </rPr>
      <t>Ignite</t>
    </r>
    <r>
      <rPr>
        <sz val="10"/>
        <color theme="1"/>
        <rFont val="Calibri"/>
        <family val="2"/>
        <scheme val="minor"/>
      </rPr>
      <t xml:space="preserve"> podcast listeners and subscribers. 
This worksheet was adapted from information presented in </t>
    </r>
    <r>
      <rPr>
        <i/>
        <sz val="10"/>
        <color theme="1"/>
        <rFont val="Calibri"/>
        <family val="2"/>
        <scheme val="minor"/>
      </rPr>
      <t xml:space="preserve">Profit First </t>
    </r>
    <r>
      <rPr>
        <sz val="10"/>
        <color theme="1"/>
        <rFont val="Calibri"/>
        <family val="2"/>
        <scheme val="minor"/>
      </rPr>
      <t xml:space="preserve">by Mike Michalowicz.
Please Note: This worksheet is for informational purposes only. </t>
    </r>
    <r>
      <rPr>
        <i/>
        <sz val="10"/>
        <color theme="1"/>
        <rFont val="Calibri"/>
        <family val="2"/>
        <scheme val="minor"/>
      </rPr>
      <t>Ignite</t>
    </r>
    <r>
      <rPr>
        <sz val="10"/>
        <color theme="1"/>
        <rFont val="Calibri"/>
        <family val="2"/>
        <scheme val="minor"/>
      </rPr>
      <t xml:space="preserve"> and ITM Events are not responsible for any losses, damages or liabilities that may arise from the use of this planning guide.</t>
    </r>
  </si>
  <si>
    <t>How many months is it going to take to plan the event? Don't forget to include the launch and the closing off the project time.</t>
  </si>
  <si>
    <t>SAMPLE EVENT PRICING WORKSHEET</t>
  </si>
  <si>
    <t>This number is the total days it will take to plan the event based on the number of hours you estimate it will take. This is based on an 8-hour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</si>
</sst>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Red]\-&quot;$&quot;#,##0.00"/>
  </numFmts>
  <fonts count="8" x14ac:knownFonts="1">
    <font>
      <sz val="11"/>
      <color theme="1"/>
      <name val="Calibri"/>
      <family val="2"/>
      <scheme val="minor"/>
    </font>
    <font>
      <b/>
      <sz val="10"/>
      <color theme="1"/>
      <name val="Arial"/>
      <family val="2"/>
    </font>
    <font>
      <sz val="10"/>
      <color theme="1"/>
      <name val="Arial"/>
      <family val="2"/>
    </font>
    <font>
      <b/>
      <sz val="11"/>
      <color theme="1"/>
      <name val="Calibri"/>
      <family val="2"/>
      <scheme val="minor"/>
    </font>
    <font>
      <b/>
      <sz val="10"/>
      <color theme="0"/>
      <name val="Arial"/>
      <family val="2"/>
    </font>
    <font>
      <sz val="10"/>
      <color theme="1"/>
      <name val="Calibri"/>
      <family val="2"/>
      <scheme val="minor"/>
    </font>
    <font>
      <i/>
      <sz val="10"/>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ED3F8E"/>
        <bgColor indexed="64"/>
      </patternFill>
    </fill>
    <fill>
      <patternFill patternType="solid">
        <fgColor rgb="FFFFDFF1"/>
        <bgColor indexed="64"/>
      </patternFill>
    </fill>
  </fills>
  <borders count="9">
    <border>
      <left/>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7">
    <xf numFmtId="0" fontId="0" fillId="0" borderId="0" xfId="0"/>
    <xf numFmtId="0" fontId="0" fillId="0" borderId="0" xfId="0" applyAlignment="1">
      <alignment wrapText="1"/>
    </xf>
    <xf numFmtId="0" fontId="0" fillId="0" borderId="0" xfId="0" applyAlignment="1">
      <alignment vertical="center"/>
    </xf>
    <xf numFmtId="164" fontId="1" fillId="0" borderId="0" xfId="0" applyNumberFormat="1" applyFont="1" applyAlignment="1">
      <alignment horizontal="center" vertical="center" wrapText="1"/>
    </xf>
    <xf numFmtId="0" fontId="0" fillId="0" borderId="0" xfId="0" applyAlignment="1">
      <alignment horizontal="left" wrapText="1"/>
    </xf>
    <xf numFmtId="0" fontId="1" fillId="0" borderId="0" xfId="0" applyFont="1" applyAlignment="1">
      <alignment horizontal="center" vertical="center" wrapText="1"/>
    </xf>
    <xf numFmtId="0" fontId="2" fillId="0" borderId="0" xfId="0" applyFont="1" applyAlignment="1">
      <alignment horizontal="right" vertical="center" wrapText="1"/>
    </xf>
    <xf numFmtId="164" fontId="2" fillId="0" borderId="0" xfId="0" applyNumberFormat="1" applyFont="1" applyAlignment="1">
      <alignment horizontal="right" vertical="center" wrapText="1"/>
    </xf>
    <xf numFmtId="164" fontId="1" fillId="0" borderId="0" xfId="0" applyNumberFormat="1" applyFont="1" applyAlignment="1">
      <alignment horizontal="right" vertical="center" wrapText="1"/>
    </xf>
    <xf numFmtId="2" fontId="2" fillId="0" borderId="0" xfId="0" applyNumberFormat="1" applyFont="1" applyAlignment="1">
      <alignment horizontal="right" vertical="center" wrapText="1"/>
    </xf>
    <xf numFmtId="0" fontId="4" fillId="2" borderId="1" xfId="0" applyFont="1" applyFill="1" applyBorder="1" applyAlignment="1">
      <alignment horizontal="center" vertical="center" wrapText="1"/>
    </xf>
    <xf numFmtId="0" fontId="2" fillId="0" borderId="2" xfId="0" applyFont="1" applyBorder="1" applyAlignment="1">
      <alignment vertical="center" wrapText="1"/>
    </xf>
    <xf numFmtId="0" fontId="1" fillId="3" borderId="2" xfId="0" applyFont="1" applyFill="1" applyBorder="1" applyAlignment="1">
      <alignment horizontal="right" vertical="center" wrapText="1"/>
    </xf>
    <xf numFmtId="0" fontId="2" fillId="0" borderId="2" xfId="0" applyFont="1" applyBorder="1" applyAlignment="1">
      <alignment horizontal="left" vertical="center" wrapText="1"/>
    </xf>
    <xf numFmtId="0" fontId="4" fillId="2" borderId="3" xfId="0" applyFont="1" applyFill="1" applyBorder="1" applyAlignment="1">
      <alignment horizontal="center" vertical="center" wrapText="1"/>
    </xf>
    <xf numFmtId="0" fontId="2" fillId="0" borderId="4" xfId="0" applyFont="1" applyBorder="1" applyAlignment="1">
      <alignment horizontal="right" vertical="center" wrapText="1"/>
    </xf>
    <xf numFmtId="164" fontId="2" fillId="0" borderId="4" xfId="0" applyNumberFormat="1" applyFont="1" applyBorder="1" applyAlignment="1">
      <alignment horizontal="right" vertical="center" wrapText="1"/>
    </xf>
    <xf numFmtId="164" fontId="1" fillId="3" borderId="4" xfId="0" applyNumberFormat="1" applyFont="1" applyFill="1" applyBorder="1" applyAlignment="1">
      <alignment horizontal="right" vertical="center" wrapText="1"/>
    </xf>
    <xf numFmtId="2" fontId="2" fillId="0" borderId="4" xfId="0" applyNumberFormat="1" applyFont="1" applyBorder="1" applyAlignment="1">
      <alignment horizontal="right" vertical="center" wrapText="1"/>
    </xf>
    <xf numFmtId="0" fontId="4" fillId="2" borderId="5" xfId="0" applyFont="1" applyFill="1" applyBorder="1" applyAlignment="1">
      <alignment horizontal="right" vertical="center" wrapText="1"/>
    </xf>
    <xf numFmtId="164" fontId="4" fillId="2" borderId="6" xfId="0" applyNumberFormat="1" applyFont="1" applyFill="1" applyBorder="1" applyAlignment="1">
      <alignment horizontal="right" vertical="center" wrapText="1"/>
    </xf>
    <xf numFmtId="0" fontId="1" fillId="3" borderId="7" xfId="0" applyFont="1" applyFill="1" applyBorder="1" applyAlignment="1">
      <alignment horizontal="right" vertical="center" wrapText="1"/>
    </xf>
    <xf numFmtId="164" fontId="1" fillId="3" borderId="8" xfId="0" applyNumberFormat="1" applyFont="1" applyFill="1" applyBorder="1" applyAlignment="1">
      <alignment horizontal="right" vertical="center" wrapText="1"/>
    </xf>
    <xf numFmtId="0" fontId="5" fillId="0" borderId="0" xfId="0" applyFont="1" applyAlignment="1">
      <alignment vertical="center" wrapText="1"/>
    </xf>
    <xf numFmtId="0" fontId="5" fillId="0" borderId="0" xfId="0" applyFont="1" applyAlignment="1">
      <alignment horizontal="left" wrapText="1"/>
    </xf>
    <xf numFmtId="0" fontId="7" fillId="0" borderId="0" xfId="0" applyFont="1" applyAlignment="1">
      <alignment horizontal="center"/>
    </xf>
    <xf numFmtId="0" fontId="3"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FFDFF1"/>
      <color rgb="FFED3F8E"/>
      <color rgb="FFFDA8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revisionHeaders" Target="revisions/revisionHeader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usernames" Target="revisions/userNames.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216169</xdr:colOff>
      <xdr:row>0</xdr:row>
      <xdr:rowOff>90071</xdr:rowOff>
    </xdr:from>
    <xdr:to>
      <xdr:col>1</xdr:col>
      <xdr:colOff>1188935</xdr:colOff>
      <xdr:row>1</xdr:row>
      <xdr:rowOff>47267</xdr:rowOff>
    </xdr:to>
    <xdr:pic>
      <xdr:nvPicPr>
        <xdr:cNvPr id="3" name="Picture 2">
          <a:extLst>
            <a:ext uri="{FF2B5EF4-FFF2-40B4-BE49-F238E27FC236}">
              <a16:creationId xmlns:a16="http://schemas.microsoft.com/office/drawing/2014/main" id="{99DACABA-BDE8-28A1-E4F1-ED7809C005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169" y="90071"/>
          <a:ext cx="3458723" cy="1371309"/>
        </a:xfrm>
        <a:prstGeom prst="rect">
          <a:avLst/>
        </a:prstGeom>
      </xdr:spPr>
    </xdr:pic>
    <xdr:clientData/>
  </xdr:twoCellAnchor>
</xdr:wsDr>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419FD88-40A7-4D44-8BF6-3ECE5DDB1381}" diskRevisions="1" revisionId="4" version="2">
  <header guid="{E9A14C73-8D3D-AC44-A01E-7D7A7FBD7CFD}" dateTime="2024-09-18T08:47:13" maxSheetId="2" userName="Laura Bickle" r:id="rId1">
    <sheetIdMap count="1">
      <sheetId val="1"/>
    </sheetIdMap>
  </header>
  <header guid="{6F4D844B-E2BA-084B-96B4-E4E3DCC680BB}" dateTime="2024-09-18T08:48:53" maxSheetId="2" userName="Laura Bickle" r:id="rId2" minRId="1" maxRId="3">
    <sheetIdMap count="1">
      <sheetId val="1"/>
    </sheetIdMap>
  </header>
  <header guid="{4419FD88-40A7-4D44-8BF6-3ECE5DDB1381}" dateTime="2024-09-18T09:08:26" maxSheetId="2" userName="Microsoft Office User" r:id="rId3">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D4" t="inlineStr">
      <is>
        <t>How many months is it going to take to plan the event. Don't forget to include the launch and the closing off the project time.</t>
      </is>
    </oc>
    <nc r="D4" t="inlineStr">
      <is>
        <t>How many months is it going to take to plan the event? Don't forget to include the launch and the closing off the project time.</t>
      </is>
    </nc>
  </rcc>
  <rcc rId="2" sId="1">
    <oc r="A2" t="inlineStr">
      <is>
        <t>EVENT PRICING WORKSHEET</t>
      </is>
    </oc>
    <nc r="A2" t="inlineStr">
      <is>
        <t>SAMPLE EVENT PRICING WORKSHEET</t>
      </is>
    </nc>
  </rcc>
  <rcc rId="3" sId="1">
    <oc r="D8" t="inlineStr">
      <is>
        <t>This number is the total days it will take to plan the event based on the number of hours you estimate it will take. This is based on an 8 hour day.</t>
      </is>
    </oc>
    <nc r="D8" t="inlineStr">
      <is>
        <t>This number is the total days it will take to plan the event based on the number of hours you estimate it will take. This is based on an 8-hour day.</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41092A29_076A_294F_A27F_57B57F6807EC_.wvu.PrintArea" hidden="1" oldHidden="1">
    <formula>Sheet1!$A$1:$B$20</formula>
  </rdn>
  <rcv guid="{41092A29-076A-294F-A27F-57B57F6807EC}"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35472-0224-49CA-B5DA-1BEB7D032A46}">
  <sheetPr>
    <pageSetUpPr fitToPage="1"/>
  </sheetPr>
  <dimension ref="A1:M20"/>
  <sheetViews>
    <sheetView tabSelected="1" zoomScale="141" workbookViewId="0">
      <selection activeCell="A20" sqref="A20:B20"/>
    </sheetView>
  </sheetViews>
  <sheetFormatPr baseColWidth="10" defaultColWidth="8.83203125" defaultRowHeight="15" x14ac:dyDescent="0.2"/>
  <cols>
    <col min="1" max="1" width="32.6640625" customWidth="1"/>
    <col min="2" max="2" width="17.33203125" customWidth="1"/>
    <col min="3" max="3" width="4" customWidth="1"/>
    <col min="4" max="12" width="9.1640625" style="1"/>
    <col min="13" max="13" width="1" style="1" customWidth="1"/>
  </cols>
  <sheetData>
    <row r="1" spans="1:13" ht="111" customHeight="1" x14ac:dyDescent="0.2"/>
    <row r="2" spans="1:13" ht="20" customHeight="1" x14ac:dyDescent="0.25">
      <c r="A2" s="25" t="s">
        <v>31</v>
      </c>
      <c r="B2" s="25"/>
      <c r="D2" s="26" t="s">
        <v>28</v>
      </c>
      <c r="E2" s="26"/>
    </row>
    <row r="4" spans="1:13" s="2" customFormat="1" ht="30.75" customHeight="1" x14ac:dyDescent="0.2">
      <c r="A4" s="10" t="s">
        <v>0</v>
      </c>
      <c r="B4" s="14">
        <v>6</v>
      </c>
      <c r="C4" s="5"/>
      <c r="D4" s="23" t="s">
        <v>30</v>
      </c>
      <c r="E4" s="23"/>
      <c r="F4" s="23"/>
      <c r="G4" s="23"/>
      <c r="H4" s="23"/>
      <c r="I4" s="23"/>
      <c r="J4" s="23"/>
      <c r="K4" s="23"/>
      <c r="L4" s="23"/>
      <c r="M4" s="23"/>
    </row>
    <row r="5" spans="1:13" s="2" customFormat="1" ht="30" customHeight="1" x14ac:dyDescent="0.2">
      <c r="A5" s="11" t="s">
        <v>1</v>
      </c>
      <c r="B5" s="15">
        <v>500</v>
      </c>
      <c r="C5" s="6"/>
      <c r="D5" s="23" t="s">
        <v>13</v>
      </c>
      <c r="E5" s="23"/>
      <c r="F5" s="23"/>
      <c r="G5" s="23"/>
      <c r="H5" s="23"/>
      <c r="I5" s="23"/>
      <c r="J5" s="23"/>
      <c r="K5" s="23"/>
      <c r="L5" s="23"/>
      <c r="M5" s="23"/>
    </row>
    <row r="6" spans="1:13" s="2" customFormat="1" ht="30" customHeight="1" x14ac:dyDescent="0.2">
      <c r="A6" s="11" t="s">
        <v>2</v>
      </c>
      <c r="B6" s="16">
        <v>50</v>
      </c>
      <c r="C6" s="7"/>
      <c r="D6" s="23" t="s">
        <v>14</v>
      </c>
      <c r="E6" s="23"/>
      <c r="F6" s="23"/>
      <c r="G6" s="23"/>
      <c r="H6" s="23"/>
      <c r="I6" s="23"/>
      <c r="J6" s="23"/>
      <c r="K6" s="23"/>
      <c r="L6" s="23"/>
      <c r="M6" s="23"/>
    </row>
    <row r="7" spans="1:13" s="2" customFormat="1" ht="30" customHeight="1" x14ac:dyDescent="0.2">
      <c r="A7" s="12" t="s">
        <v>3</v>
      </c>
      <c r="B7" s="17">
        <f>SUM(B5*B6)</f>
        <v>25000</v>
      </c>
      <c r="C7" s="8"/>
      <c r="D7" s="23" t="s">
        <v>15</v>
      </c>
      <c r="E7" s="23"/>
      <c r="F7" s="23"/>
      <c r="G7" s="23"/>
      <c r="H7" s="23"/>
      <c r="I7" s="23"/>
      <c r="J7" s="23"/>
      <c r="K7" s="23"/>
      <c r="L7" s="23"/>
      <c r="M7" s="23"/>
    </row>
    <row r="8" spans="1:13" s="2" customFormat="1" ht="30" customHeight="1" x14ac:dyDescent="0.2">
      <c r="A8" s="11" t="s">
        <v>26</v>
      </c>
      <c r="B8" s="18">
        <f>SUM(B5/8)</f>
        <v>62.5</v>
      </c>
      <c r="C8" s="9"/>
      <c r="D8" s="23" t="s">
        <v>32</v>
      </c>
      <c r="E8" s="23"/>
      <c r="F8" s="23"/>
      <c r="G8" s="23"/>
      <c r="H8" s="23"/>
      <c r="I8" s="23"/>
      <c r="J8" s="23"/>
      <c r="K8" s="23"/>
      <c r="L8" s="23"/>
      <c r="M8" s="23"/>
    </row>
    <row r="9" spans="1:13" s="2" customFormat="1" ht="30" customHeight="1" x14ac:dyDescent="0.2">
      <c r="A9" s="11" t="s">
        <v>27</v>
      </c>
      <c r="B9" s="16">
        <f>SUM(118*B8)</f>
        <v>7375</v>
      </c>
      <c r="C9" s="7"/>
      <c r="D9" s="23" t="s">
        <v>16</v>
      </c>
      <c r="E9" s="23"/>
      <c r="F9" s="23"/>
      <c r="G9" s="23"/>
      <c r="H9" s="23"/>
      <c r="I9" s="23"/>
      <c r="J9" s="23"/>
      <c r="K9" s="23"/>
      <c r="L9" s="23"/>
      <c r="M9" s="23"/>
    </row>
    <row r="10" spans="1:13" s="2" customFormat="1" ht="30" customHeight="1" x14ac:dyDescent="0.2">
      <c r="A10" s="12" t="s">
        <v>4</v>
      </c>
      <c r="B10" s="17">
        <f>SUM(B7+B9)</f>
        <v>32375</v>
      </c>
      <c r="C10" s="8"/>
      <c r="D10" s="23" t="s">
        <v>17</v>
      </c>
      <c r="E10" s="23"/>
      <c r="F10" s="23"/>
      <c r="G10" s="23"/>
      <c r="H10" s="23"/>
      <c r="I10" s="23"/>
      <c r="J10" s="23"/>
      <c r="K10" s="23"/>
      <c r="L10" s="23"/>
      <c r="M10" s="23"/>
    </row>
    <row r="11" spans="1:13" s="2" customFormat="1" ht="30" customHeight="1" x14ac:dyDescent="0.2">
      <c r="A11" s="11" t="s">
        <v>5</v>
      </c>
      <c r="B11" s="16">
        <f>SUM(B10*0.1)</f>
        <v>3237.5</v>
      </c>
      <c r="C11" s="7"/>
      <c r="D11" s="23" t="s">
        <v>18</v>
      </c>
      <c r="E11" s="23"/>
      <c r="F11" s="23"/>
      <c r="G11" s="23"/>
      <c r="H11" s="23"/>
      <c r="I11" s="23"/>
      <c r="J11" s="23"/>
      <c r="K11" s="23"/>
      <c r="L11" s="23"/>
      <c r="M11" s="23"/>
    </row>
    <row r="12" spans="1:13" s="2" customFormat="1" ht="30" customHeight="1" x14ac:dyDescent="0.2">
      <c r="A12" s="11" t="s">
        <v>6</v>
      </c>
      <c r="B12" s="16">
        <f>SUM(B10*0.05)</f>
        <v>1618.75</v>
      </c>
      <c r="C12" s="7"/>
      <c r="D12" s="23" t="s">
        <v>25</v>
      </c>
      <c r="E12" s="23"/>
      <c r="F12" s="23"/>
      <c r="G12" s="23"/>
      <c r="H12" s="23"/>
      <c r="I12" s="23"/>
      <c r="J12" s="23"/>
      <c r="K12" s="23"/>
      <c r="L12" s="23"/>
      <c r="M12" s="23"/>
    </row>
    <row r="13" spans="1:13" s="2" customFormat="1" ht="30" customHeight="1" x14ac:dyDescent="0.2">
      <c r="A13" s="12" t="s">
        <v>7</v>
      </c>
      <c r="B13" s="17">
        <f>SUM(B10+B11+B12)</f>
        <v>37231.25</v>
      </c>
      <c r="C13" s="8"/>
      <c r="D13" s="23" t="s">
        <v>19</v>
      </c>
      <c r="E13" s="23"/>
      <c r="F13" s="23"/>
      <c r="G13" s="23"/>
      <c r="H13" s="23"/>
      <c r="I13" s="23"/>
      <c r="J13" s="23"/>
      <c r="K13" s="23"/>
      <c r="L13" s="23"/>
      <c r="M13" s="23"/>
    </row>
    <row r="14" spans="1:13" s="2" customFormat="1" ht="30" customHeight="1" x14ac:dyDescent="0.2">
      <c r="A14" s="11" t="s">
        <v>8</v>
      </c>
      <c r="B14" s="16">
        <f>SUM(B13*0.14)</f>
        <v>5212.3750000000009</v>
      </c>
      <c r="C14" s="7"/>
      <c r="D14" s="23" t="s">
        <v>20</v>
      </c>
      <c r="E14" s="23"/>
      <c r="F14" s="23"/>
      <c r="G14" s="23"/>
      <c r="H14" s="23"/>
      <c r="I14" s="23"/>
      <c r="J14" s="23"/>
      <c r="K14" s="23"/>
      <c r="L14" s="23"/>
      <c r="M14" s="23"/>
    </row>
    <row r="15" spans="1:13" s="2" customFormat="1" ht="30" customHeight="1" x14ac:dyDescent="0.2">
      <c r="A15" s="12" t="s">
        <v>9</v>
      </c>
      <c r="B15" s="17">
        <f>SUM(B13+B14)</f>
        <v>42443.625</v>
      </c>
      <c r="C15" s="8"/>
      <c r="D15" s="23" t="s">
        <v>21</v>
      </c>
      <c r="E15" s="23"/>
      <c r="F15" s="23"/>
      <c r="G15" s="23"/>
      <c r="H15" s="23"/>
      <c r="I15" s="23"/>
      <c r="J15" s="23"/>
      <c r="K15" s="23"/>
      <c r="L15" s="23"/>
      <c r="M15" s="23"/>
    </row>
    <row r="16" spans="1:13" s="2" customFormat="1" ht="30" customHeight="1" thickBot="1" x14ac:dyDescent="0.25">
      <c r="A16" s="13" t="s">
        <v>10</v>
      </c>
      <c r="B16" s="16">
        <f>SUM(B15*0.13)</f>
        <v>5517.6712500000003</v>
      </c>
      <c r="C16" s="8"/>
      <c r="D16" s="23" t="s">
        <v>22</v>
      </c>
      <c r="E16" s="23"/>
      <c r="F16" s="23"/>
      <c r="G16" s="23"/>
      <c r="H16" s="23"/>
      <c r="I16" s="23"/>
      <c r="J16" s="23"/>
      <c r="K16" s="23"/>
      <c r="L16" s="23"/>
      <c r="M16" s="23"/>
    </row>
    <row r="17" spans="1:13" s="2" customFormat="1" ht="30" customHeight="1" x14ac:dyDescent="0.2">
      <c r="A17" s="19" t="s">
        <v>11</v>
      </c>
      <c r="B17" s="20">
        <f>SUM(B15+B16)</f>
        <v>47961.296249999999</v>
      </c>
      <c r="C17" s="8"/>
      <c r="D17" s="23" t="s">
        <v>23</v>
      </c>
      <c r="E17" s="23"/>
      <c r="F17" s="23"/>
      <c r="G17" s="23"/>
      <c r="H17" s="23"/>
      <c r="I17" s="23"/>
      <c r="J17" s="23"/>
      <c r="K17" s="23"/>
      <c r="L17" s="23"/>
      <c r="M17" s="23"/>
    </row>
    <row r="18" spans="1:13" s="2" customFormat="1" ht="30" customHeight="1" thickBot="1" x14ac:dyDescent="0.25">
      <c r="A18" s="21" t="s">
        <v>12</v>
      </c>
      <c r="B18" s="22">
        <f>SUM(B15/B5)</f>
        <v>84.887249999999995</v>
      </c>
      <c r="C18" s="3"/>
      <c r="D18" s="23" t="s">
        <v>24</v>
      </c>
      <c r="E18" s="23"/>
      <c r="F18" s="23"/>
      <c r="G18" s="23"/>
      <c r="H18" s="23"/>
      <c r="I18" s="23"/>
      <c r="J18" s="23"/>
      <c r="K18" s="23"/>
      <c r="L18" s="23"/>
      <c r="M18" s="23"/>
    </row>
    <row r="20" spans="1:13" ht="136" customHeight="1" x14ac:dyDescent="0.2">
      <c r="A20" s="24" t="s">
        <v>29</v>
      </c>
      <c r="B20" s="24"/>
      <c r="C20" s="4"/>
    </row>
  </sheetData>
  <customSheetViews>
    <customSheetView guid="{41092A29-076A-294F-A27F-57B57F6807EC}" scale="141" fitToPage="1" printArea="1">
      <selection activeCell="A20" sqref="A20:B20"/>
      <pageMargins left="0.7" right="0.7" top="0.5" bottom="0.5" header="0.05" footer="0.3"/>
      <printOptions horizontalCentered="1" verticalCentered="1"/>
      <pageSetup orientation="portrait" horizontalDpi="0" verticalDpi="0"/>
    </customSheetView>
    <customSheetView guid="{357E2A07-8710-6542-B0C7-5A35E13FD0F6}" scale="141" fitToPage="1">
      <selection activeCell="D4" sqref="D4:M4"/>
      <pageMargins left="0.7" right="0.7" top="0.5" bottom="0.5" header="0.05" footer="0.3"/>
      <printOptions horizontalCentered="1" verticalCentered="1"/>
      <pageSetup orientation="portrait" horizontalDpi="0" verticalDpi="0"/>
    </customSheetView>
  </customSheetViews>
  <mergeCells count="18">
    <mergeCell ref="D5:M5"/>
    <mergeCell ref="D6:M6"/>
    <mergeCell ref="D7:M7"/>
    <mergeCell ref="D8:M8"/>
    <mergeCell ref="A20:B20"/>
    <mergeCell ref="A2:B2"/>
    <mergeCell ref="D2:E2"/>
    <mergeCell ref="D18:M18"/>
    <mergeCell ref="D12:M12"/>
    <mergeCell ref="D13:M13"/>
    <mergeCell ref="D14:M14"/>
    <mergeCell ref="D15:M15"/>
    <mergeCell ref="D9:M9"/>
    <mergeCell ref="D10:M10"/>
    <mergeCell ref="D11:M11"/>
    <mergeCell ref="D16:M16"/>
    <mergeCell ref="D17:M17"/>
    <mergeCell ref="D4:M4"/>
  </mergeCells>
  <printOptions horizontalCentered="1" verticalCentered="1"/>
  <pageMargins left="0.7" right="0.7" top="0.5" bottom="0.5" header="0.05"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Trevor and Julia O'Grady</dc:creator>
  <cp:lastModifiedBy>Microsoft Office User</cp:lastModifiedBy>
  <dcterms:created xsi:type="dcterms:W3CDTF">2024-07-10T14:12:28Z</dcterms:created>
  <dcterms:modified xsi:type="dcterms:W3CDTF">2024-09-18T13:08:26Z</dcterms:modified>
</cp:coreProperties>
</file>